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ns\Downloads\"/>
    </mc:Choice>
  </mc:AlternateContent>
  <bookViews>
    <workbookView showHorizontalScroll="0" showVerticalScroll="0" showSheetTabs="0" xWindow="0" yWindow="0" windowWidth="23040" windowHeight="8904"/>
  </bookViews>
  <sheets>
    <sheet name="Simulação SU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H10" i="1"/>
  <c r="F10" i="1"/>
  <c r="F11" i="1" s="1"/>
  <c r="F9" i="1"/>
  <c r="H9" i="1" s="1"/>
  <c r="H8" i="1"/>
  <c r="F8" i="1"/>
  <c r="F7" i="1"/>
  <c r="H7" i="1" s="1"/>
  <c r="F12" i="1" l="1"/>
  <c r="H12" i="1" s="1"/>
  <c r="H14" i="1" s="1"/>
  <c r="H11" i="1"/>
</calcChain>
</file>

<file path=xl/sharedStrings.xml><?xml version="1.0" encoding="utf-8"?>
<sst xmlns="http://schemas.openxmlformats.org/spreadsheetml/2006/main" count="14" uniqueCount="14">
  <si>
    <t>Informe a quantidade de profissionais habilitados</t>
  </si>
  <si>
    <t>Faixas</t>
  </si>
  <si>
    <t>Base de Cálculo</t>
  </si>
  <si>
    <t>Profissionais</t>
  </si>
  <si>
    <t>Alíquota</t>
  </si>
  <si>
    <t>ISS Mensal</t>
  </si>
  <si>
    <t>até 5 profissionais</t>
  </si>
  <si>
    <t>De 6 a 10 profissionais</t>
  </si>
  <si>
    <t>De 11 a 20 profissionais</t>
  </si>
  <si>
    <t>De 21 a 30 profissionais</t>
  </si>
  <si>
    <t>De 31 a 50 Profissionais</t>
  </si>
  <si>
    <t>De 51 a 100 profissionais</t>
  </si>
  <si>
    <t>A partir de 100 profissionais</t>
  </si>
  <si>
    <t>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</si>
</sst>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b/>
      <sz val="16"/>
      <color rgb="FFFF8C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8C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 style="hair">
        <color theme="4" tint="-0.499984740745262"/>
      </top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 style="medium">
        <color theme="4" tint="-0.499984740745262"/>
      </right>
      <top style="hair">
        <color theme="4" tint="-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2" borderId="5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3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Continuous" vertical="distributed"/>
    </xf>
    <xf numFmtId="0" fontId="3" fillId="2" borderId="3" xfId="0" applyFont="1" applyFill="1" applyBorder="1" applyAlignment="1">
      <alignment horizontal="centerContinuous" vertical="distributed"/>
    </xf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 indent="1"/>
    </xf>
    <xf numFmtId="43" fontId="2" fillId="0" borderId="4" xfId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43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43" fontId="2" fillId="0" borderId="11" xfId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9" fontId="2" fillId="0" borderId="12" xfId="0" applyNumberFormat="1" applyFont="1" applyFill="1" applyBorder="1" applyAlignment="1">
      <alignment horizontal="center" vertical="center"/>
    </xf>
    <xf numFmtId="43" fontId="2" fillId="0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left" vertical="center" indent="1"/>
    </xf>
    <xf numFmtId="43" fontId="2" fillId="5" borderId="4" xfId="1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2" fillId="5" borderId="4" xfId="0" applyNumberFormat="1" applyFont="1" applyFill="1" applyBorder="1" applyAlignment="1">
      <alignment horizontal="center" vertical="center"/>
    </xf>
    <xf numFmtId="43" fontId="2" fillId="5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8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571369</xdr:colOff>
      <xdr:row>16</xdr:row>
      <xdr:rowOff>118036</xdr:rowOff>
    </xdr:from>
    <xdr:to>
      <xdr:col>8</xdr:col>
      <xdr:colOff>7621</xdr:colOff>
      <xdr:row>17</xdr:row>
      <xdr:rowOff>167639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333" y="4907750"/>
          <a:ext cx="1382073" cy="348960"/>
        </a:xfrm>
        <a:prstGeom prst="rect">
          <a:avLst/>
        </a:prstGeom>
      </xdr:spPr>
    </xdr:pic>
    <xdr:clientData/>
  </xdr:twoCellAnchor>
  <xdr:twoCellAnchor editAs="oneCell">
    <xdr:from>
      <xdr:col>0</xdr:col>
      <xdr:colOff>983253</xdr:colOff>
      <xdr:row>1</xdr:row>
      <xdr:rowOff>43543</xdr:rowOff>
    </xdr:from>
    <xdr:to>
      <xdr:col>2</xdr:col>
      <xdr:colOff>2681480</xdr:colOff>
      <xdr:row>16</xdr:row>
      <xdr:rowOff>65314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58"/>
        <a:stretch/>
      </xdr:blipFill>
      <xdr:spPr>
        <a:xfrm>
          <a:off x="983253" y="337457"/>
          <a:ext cx="3984227" cy="4430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14"/>
  <sheetViews>
    <sheetView showGridLines="0" showRowColHeaders="0" tabSelected="1" zoomScale="70" zoomScaleNormal="70" workbookViewId="0">
      <selection activeCell="F4" sqref="F4"/>
    </sheetView>
  </sheetViews>
  <sheetFormatPr defaultColWidth="11.19921875" defaultRowHeight="23.4" customHeight="1" x14ac:dyDescent="0.3"/>
  <cols>
    <col min="1" max="1" width="18.8984375" style="21" customWidth="1"/>
    <col min="2" max="2" width="11.19921875" style="21"/>
    <col min="3" max="3" width="52.5" style="21" customWidth="1"/>
    <col min="4" max="4" width="33.3984375" style="21" customWidth="1"/>
    <col min="5" max="5" width="17.59765625" style="21" bestFit="1" customWidth="1"/>
    <col min="6" max="6" width="14.3984375" style="21" bestFit="1" customWidth="1"/>
    <col min="7" max="7" width="11.19921875" style="21"/>
    <col min="8" max="8" width="14.19921875" style="21" customWidth="1"/>
    <col min="9" max="16384" width="11.19921875" style="21"/>
  </cols>
  <sheetData>
    <row r="3" spans="4:10" ht="23.4" customHeight="1" thickBot="1" x14ac:dyDescent="0.35"/>
    <row r="4" spans="4:10" ht="23.4" customHeight="1" thickBot="1" x14ac:dyDescent="0.35">
      <c r="D4" s="7" t="s">
        <v>0</v>
      </c>
      <c r="E4" s="8"/>
      <c r="F4" s="10">
        <v>32</v>
      </c>
      <c r="G4" s="9"/>
      <c r="H4" s="9"/>
    </row>
    <row r="5" spans="4:10" ht="23.4" customHeight="1" thickBot="1" x14ac:dyDescent="0.35">
      <c r="D5" s="9"/>
      <c r="E5" s="9"/>
      <c r="F5" s="9"/>
      <c r="G5" s="9"/>
      <c r="H5" s="9"/>
    </row>
    <row r="6" spans="4:10" ht="23.4" customHeight="1" x14ac:dyDescent="0.3">
      <c r="D6" s="1" t="s">
        <v>1</v>
      </c>
      <c r="E6" s="2" t="s">
        <v>2</v>
      </c>
      <c r="F6" s="2" t="s">
        <v>3</v>
      </c>
      <c r="G6" s="2" t="s">
        <v>4</v>
      </c>
      <c r="H6" s="3" t="s">
        <v>5</v>
      </c>
      <c r="I6" s="22"/>
      <c r="J6" s="22"/>
    </row>
    <row r="7" spans="4:10" ht="23.4" customHeight="1" x14ac:dyDescent="0.3">
      <c r="D7" s="11" t="s">
        <v>6</v>
      </c>
      <c r="E7" s="12">
        <v>1995.26</v>
      </c>
      <c r="F7" s="13">
        <f>IF(F4&lt;=5,F4,5)</f>
        <v>5</v>
      </c>
      <c r="G7" s="14">
        <v>0.05</v>
      </c>
      <c r="H7" s="15">
        <f t="shared" ref="H7:H13" si="0">E7*F7*G7</f>
        <v>498.815</v>
      </c>
      <c r="I7" s="22"/>
      <c r="J7" s="22"/>
    </row>
    <row r="8" spans="4:10" ht="23.4" customHeight="1" x14ac:dyDescent="0.3">
      <c r="D8" s="23" t="s">
        <v>7</v>
      </c>
      <c r="E8" s="24">
        <v>5000</v>
      </c>
      <c r="F8" s="25">
        <f>IF(F4&lt;=10,F4-F7,5)</f>
        <v>5</v>
      </c>
      <c r="G8" s="26">
        <v>0.05</v>
      </c>
      <c r="H8" s="27">
        <f t="shared" si="0"/>
        <v>1250</v>
      </c>
      <c r="I8" s="22"/>
      <c r="J8" s="22"/>
    </row>
    <row r="9" spans="4:10" ht="23.4" customHeight="1" x14ac:dyDescent="0.3">
      <c r="D9" s="11" t="s">
        <v>8</v>
      </c>
      <c r="E9" s="12">
        <v>10000</v>
      </c>
      <c r="F9" s="13">
        <f>IF(F4&lt;=20,F4-F8-F7,10)</f>
        <v>10</v>
      </c>
      <c r="G9" s="14">
        <v>0.05</v>
      </c>
      <c r="H9" s="15">
        <f t="shared" si="0"/>
        <v>5000</v>
      </c>
      <c r="I9" s="22"/>
      <c r="J9" s="22"/>
    </row>
    <row r="10" spans="4:10" ht="23.4" customHeight="1" x14ac:dyDescent="0.3">
      <c r="D10" s="23" t="s">
        <v>9</v>
      </c>
      <c r="E10" s="24">
        <v>20000</v>
      </c>
      <c r="F10" s="25">
        <f>IF(F4&lt;=30,F4-F9-F7-F8,10)</f>
        <v>10</v>
      </c>
      <c r="G10" s="26">
        <v>0.05</v>
      </c>
      <c r="H10" s="27">
        <f t="shared" si="0"/>
        <v>10000</v>
      </c>
      <c r="I10" s="22"/>
      <c r="J10" s="22"/>
    </row>
    <row r="11" spans="4:10" ht="23.4" customHeight="1" x14ac:dyDescent="0.3">
      <c r="D11" s="11" t="s">
        <v>10</v>
      </c>
      <c r="E11" s="12">
        <v>30000</v>
      </c>
      <c r="F11" s="13">
        <f>IF(F4&lt;=50,F4-F10-F8-F9-F7,20)</f>
        <v>2</v>
      </c>
      <c r="G11" s="14">
        <v>0.05</v>
      </c>
      <c r="H11" s="15">
        <f t="shared" si="0"/>
        <v>3000</v>
      </c>
      <c r="I11" s="22"/>
      <c r="J11" s="22"/>
    </row>
    <row r="12" spans="4:10" ht="23.4" customHeight="1" x14ac:dyDescent="0.3">
      <c r="D12" s="23" t="s">
        <v>11</v>
      </c>
      <c r="E12" s="24">
        <v>40000</v>
      </c>
      <c r="F12" s="25">
        <f>IF(F4&lt;=100,F4-F11-F9-F10-F8-F7,50)</f>
        <v>0</v>
      </c>
      <c r="G12" s="26">
        <v>0.05</v>
      </c>
      <c r="H12" s="27">
        <f t="shared" si="0"/>
        <v>0</v>
      </c>
      <c r="I12" s="22"/>
      <c r="J12" s="22"/>
    </row>
    <row r="13" spans="4:10" ht="23.4" customHeight="1" thickBot="1" x14ac:dyDescent="0.35">
      <c r="D13" s="16" t="s">
        <v>12</v>
      </c>
      <c r="E13" s="17">
        <v>60000</v>
      </c>
      <c r="F13" s="18">
        <f>IF(F4&gt;100,F4-F7-F8-F9-F10-F11-F12,0)</f>
        <v>0</v>
      </c>
      <c r="G13" s="19">
        <v>0.05</v>
      </c>
      <c r="H13" s="20">
        <f t="shared" si="0"/>
        <v>0</v>
      </c>
      <c r="I13" s="22"/>
      <c r="J13" s="22"/>
    </row>
    <row r="14" spans="4:10" ht="23.4" customHeight="1" thickBot="1" x14ac:dyDescent="0.35">
      <c r="D14" s="9"/>
      <c r="E14" s="9"/>
      <c r="F14" s="4" t="s">
        <v>13</v>
      </c>
      <c r="G14" s="5"/>
      <c r="H14" s="6">
        <f>SUM(H7:H13)</f>
        <v>19748.815000000002</v>
      </c>
    </row>
  </sheetData>
  <sheetProtection algorithmName="SHA-512" hashValue="BEEMkYkdwYjxRRRL7kG8byG3qkoo2odttKe0a3E1A4Js4C/6y5FF3AOu9JdgdlJNqBKiXm9IDz1X5RRWRGIcrA==" saltValue="nUnw+F7PzmjDoBrjNKI/3A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SUP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Ferreira Meireles</dc:creator>
  <cp:keywords/>
  <dc:description/>
  <cp:lastModifiedBy>Arthur Henrique de Oliveira Lins</cp:lastModifiedBy>
  <cp:revision/>
  <dcterms:created xsi:type="dcterms:W3CDTF">2022-04-14T00:54:05Z</dcterms:created>
  <dcterms:modified xsi:type="dcterms:W3CDTF">2022-04-26T17:57:34Z</dcterms:modified>
  <cp:category/>
  <cp:contentStatus/>
</cp:coreProperties>
</file>